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D:\Laptop Vechi\Site TES\Utile\"/>
    </mc:Choice>
  </mc:AlternateContent>
  <workbookProtection workbookAlgorithmName="SHA-512" workbookHashValue="xvqrv20d8tKza7rGcJfQ4zgl7rFSKypl/UBsUE8RpjSy54WPOhCUu/JRUwnA1fcpe2dTfuSPt7DRZoe/AV1qxg==" workbookSaltValue="Fu97Gg/Mz1OA5se6/cjtPw==" workbookSpinCount="100000" lockStructure="1"/>
  <bookViews>
    <workbookView xWindow="0" yWindow="0" windowWidth="15528" windowHeight="6600"/>
  </bookViews>
  <sheets>
    <sheet name="Microintreprindere"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1" l="1"/>
  <c r="I9" i="1"/>
  <c r="I8" i="1"/>
  <c r="I7" i="1"/>
  <c r="I6" i="1"/>
  <c r="I10" i="1" l="1"/>
  <c r="C13" i="1" l="1"/>
  <c r="C9" i="1"/>
  <c r="C8" i="1"/>
  <c r="C7" i="1"/>
  <c r="C6" i="1"/>
  <c r="C11" i="1"/>
  <c r="C12" i="1"/>
  <c r="C10" i="1"/>
  <c r="D6" i="1" l="1"/>
</calcChain>
</file>

<file path=xl/comments1.xml><?xml version="1.0" encoding="utf-8"?>
<comments xmlns="http://schemas.openxmlformats.org/spreadsheetml/2006/main">
  <authors>
    <author>Tes1</author>
  </authors>
  <commentList>
    <comment ref="H5" authorId="0" shapeId="0">
      <text>
        <r>
          <rPr>
            <b/>
            <sz val="9"/>
            <color indexed="81"/>
            <rFont val="Segoe UI"/>
            <family val="2"/>
            <charset val="238"/>
          </rPr>
          <t>Tes1:</t>
        </r>
        <r>
          <rPr>
            <sz val="9"/>
            <color indexed="81"/>
            <rFont val="Segoe UI"/>
            <family val="2"/>
            <charset val="238"/>
          </rPr>
          <t xml:space="preserve">
ART. 51 - Cotele de impozitare
(1) Cotele de impozitare pe veniturile microîntreprinderilor sunt:
a) 1% pentru microîntreprinderile care au peste 2 salariați, inclusiv;
b) 2% pentru microîntreprinderile care au un salariat;
c) 3% pentru microîntreprinderile care nu au salariați.
(2) Prin excepție de la prevederile alin. (1), pentru persoanele juridice române nou-înființate, care au cel puțin un salariat și sunt constituite pe o durată mai mare de 48 de luni, iar acționarii/asociații lor nu au deținut titluri de participare la alte persoane juridice, cota de impozitare este 1% pentru primele 24 de luni de la data înregistrării persoanei juridice române, potrivit legii. Cota de impozitare se aplică până la sfârșitul trimestrului în care se încheie perioada de 24 de luni. Prevederile prezentului alineat se aplică dacă, în cadrul unei perioade de 48 de luni de la data înregistrării, microîntreprinderea nu se află în următoarele situații:
- lichidarea voluntară prin hotărârea adunării generale, potrivit legii;
- dizolvarea fără lichidare, potrivit legii;
- inactivitate temporară, potrivit legii;
- declararea pe propria răspundere a nedesfășurării de activități la sediul social/sediile secundare, potrivit legii;
- majorarea capitalului social prin aporturi efectuate, potrivit legii, de noi acționari/asociați;
- acționarii/asociații săi vând/cesionează/schimbă titlurile de participare deținute.
Condiția privitoare la salariat se consideră îndeplinită dacă angajarea se efectuează în termen de 60 de zile inclusiv de la data înregistrării persoanei juridice respective.
Norme metodologice
(3) În cazul în care persoana juridică română nou-înființată nu mai are niciun salariat în primele 24 de luni, aceasta aplică prevederile alin. (1) începând cu trimestrul în care s-a efectuat modificarea. Pentru persoana juridică cu un singur salariat, al cărui raport de muncă încetează, condiția prevăzută la alin. (2) se consideră îndeplinită dacă în cursul trimestrului respectiv este angajat un nou salariat.
(4) În sensul prezentului articol, prin salariat se înțelege persoana angajată cu contract individual de muncă cu normă întreagă, potrivit Legii nr. 53/2003 - Codul muncii, republicată, cu modificările și completările ulterioare. Condiția se consideră îndeplinită și în cazul microîntreprinderilor care:
a) au persoane angajate cu contract individual de muncă cu timp parțial dacă fracțiunile de normă prevăzute în acestea, însumate, reprezintă echivalentul unei norme întregi;
b) au încheiate contracte de administrare sau mandat, potrivit legii, în cazul în care remunerația acestora este cel puțin la nivelul salariului de bază minim brut pe țară garantat în plată.
(5) În cazul în care, în cursul anului fiscal, numărul de salariați se modifică, cotele de impozitare prevăzute la alin. (1) se aplică în mod corespunzător, începând cu trimestrul în care s-a efectuat modificarea, potrivit legii. Pentru microîntreprinderile care au un salariat, respectiv 2 salariați și care aplică cotele de impozitare prevăzute la alin. (1) lit. a) și b), al căror raport de muncă încetează, condiția referitoare la numărul de salariați se consideră îndeplinită dacă în cursul aceluiași trimestru sunt angajați noi salariați.
(6) Pentru microîntreprinderile care nu au niciun salariat sau au unul sau 2 salariați, în situația în care numărul acestora se modifică, în scopul menținerii/modificării cotelor de impozitare prevăzute la alin. (1), noii salariați trebuie angajați cu contract individual de muncă pe durată nedeterminată sau pe durată determinată pe o perioadă de cel puțin 12 luni.</t>
        </r>
      </text>
    </comment>
    <comment ref="A6" authorId="0" shapeId="0">
      <text>
        <r>
          <rPr>
            <sz val="9"/>
            <color indexed="81"/>
            <rFont val="Segoe UI"/>
            <family val="2"/>
            <charset val="238"/>
          </rPr>
          <t xml:space="preserve">Tes1 
</t>
        </r>
        <r>
          <rPr>
            <b/>
            <sz val="9"/>
            <color indexed="81"/>
            <rFont val="Segoe UI"/>
            <family val="2"/>
            <charset val="238"/>
          </rPr>
          <t xml:space="preserve">CURS Euro 31/12/2015 =  4,5245 </t>
        </r>
        <r>
          <rPr>
            <sz val="9"/>
            <color indexed="81"/>
            <rFont val="Segoe UI"/>
            <family val="2"/>
            <charset val="238"/>
          </rPr>
          <t xml:space="preserve">
</t>
        </r>
        <r>
          <rPr>
            <b/>
            <sz val="9"/>
            <color indexed="81"/>
            <rFont val="Segoe UI"/>
            <family val="2"/>
            <charset val="238"/>
          </rPr>
          <t>art. 47 c)</t>
        </r>
        <r>
          <rPr>
            <sz val="9"/>
            <color indexed="81"/>
            <rFont val="Segoe UI"/>
            <family val="2"/>
            <charset val="238"/>
          </rPr>
          <t xml:space="preserve">
c) a realizat venituri care nu au depășit echivalentul în lei a 100.000 euro. Cursul de schimb pentru determinarea echivalentului în euro este cel valabil la închiderea exercițiului financiar în care s-au înregistrat veniturile; Norme metodologice    (3) Pentru încadrarea în sistemul de impunere pe veniturile microîntreprinderilor în anul 2016, verificarea condiției prevăzute la art. 47 lit. c) din Codul fiscal, respectiv încadrarea în nivelul veniturilor realizate de 100.000 euro, se verifică pe baza veniturilor care constituie baza impozabilă prevăzută la art. 53 din Codul fiscal, realizate la data de 31 decembrie 2015.
</t>
        </r>
        <r>
          <rPr>
            <b/>
            <sz val="9"/>
            <color indexed="81"/>
            <rFont val="Segoe UI"/>
            <family val="2"/>
            <charset val="238"/>
          </rPr>
          <t>ART. 53 - Baza impozabilă</t>
        </r>
        <r>
          <rPr>
            <sz val="9"/>
            <color indexed="81"/>
            <rFont val="Segoe UI"/>
            <family val="2"/>
            <charset val="238"/>
          </rPr>
          <t xml:space="preserve">
(1) Baza impozabilă a impozitului pe veniturile microîntreprinderilor o constituie veniturile din orice sursă, din care se scad:
a) veniturile aferente costurilor stocurilor de produse;
b) veniturile aferente costurilor serviciilor în curs de execuție;
c) veniturile din producția de imobilizări corporale și necorporale;
d) veniturile din subvenții;
e) veniturile din provizioane, ajustări pentru depreciere sau pentru pierdere de valoare, care au fost cheltuieli nedeductibile la calculul profitului impozabil;
f) veniturile rezultate din restituirea sau anularea unor dobânzi și/sau penalități de întârziere, care au fost cheltuieli nedeductibile la calculul profitului impozabil;
g) veniturile realizate din despăgubiri, de la societățile de asigurare/reasigurare, pentru pagubele produse bunurilor de natura stocurilor sau a activelor corporale proprii;
h) veniturile din diferențe de curs valutar;
i) veniturile financiare aferente creanțelor și datoriilor cu decontare în funcție de cursul unei valute, rezultate din evaluarea sau decontarea acestora;
j) valoarea reducerilor comerciale acordate ulterior facturării, înregistrate în contul "709", potrivit reglementărilor contabile aplicabile;
k) veniturile aferente titlurilor de plată obținute de persoanele îndreptățite, potrivit legii, titulari inițiali aflați în evidența Comisiei Centrale pentru Stabilirea Despăgubirilor sau moștenitorii legali ai acestora;
l) despăgubirile primite în baza hotărârilor Curții Europene a Drepturilor Omului;
m) veniturile obținute dintr-un stat străin cu care România are încheiată convenție de evitare a dublei impuneri, dacă acestea au fost impozitate în statul străin.
(2) Pentru determinarea impozitului pe veniturile microîntreprinderilor, la baza impozabilă determinată potrivit alin. (1) se adaugă următoarele:
a) valoarea reducerilor comerciale primite ulterior facturării, înregistrate în contul "609", potrivit reglementărilor contabile aplicabile;
b) în trimestrul IV sau în ultimul trimestru al perioadei impozabile, în cazul contribuabililor care își încetează existența, diferența favorabilă dintre veniturile din diferențe de curs valutar/veniturile financiare aferente creanțelor și datoriilor cu decontare în funcție de cursul unei valute, rezultate din evaluarea sau decontarea acestora, și cheltuielile din diferențe de curs valutar/cheltuielile financiare aferente, înregistrate cumulat de la începutul anului;
c) rezervele, cu excepția celor reprezentând facilități fiscale, reduse sau anulate, reprezentând rezerva legală, rezerve din reevaluarea mijloacelor fixe, inclusiv a terenurilor, care au fost deduse la calculul profitului impozabil și nu au fost impozitate în perioada în care microîntreprinderile au fost și plătitoare de impozit pe profit, indiferent dacă reducerea sau anularea este datorată modificării destinației rezervei, distribuirii acesteia către participanți sub orice formă, lichidării, divizării, fuziunii contribuabilului sau oricărui altui motiv;
d) rezervele reprezentând facilități fiscale, constituite în perioada în care microîntreprinderile au fost și plătitoare de impozit pe profit, care sunt utilizate pentru majorarea capitalului social, pentru distribuire către participanți sub orice formă, pentru acoperirea pierderilor sau pentru oricare alt motiv. În situația în care rezervele fiscale sunt menținute până la lichidare, acestea nu sunt luate în calcul pentru determinarea bazei impozabile ca urmare a lichidării.
(3) În cazul în care o microîntreprindere achiziționează case de marcat, valoarea de achiziție a acestora se deduce din baza impozabilă, în conformitate cu documentul justificativ, în trimestrul în care au fost puse în funcțiune, potrivit legii</t>
        </r>
      </text>
    </comment>
    <comment ref="F6" authorId="0" shapeId="0">
      <text>
        <r>
          <rPr>
            <b/>
            <sz val="9"/>
            <color indexed="81"/>
            <rFont val="Segoe UI"/>
            <family val="2"/>
            <charset val="238"/>
          </rPr>
          <t>Tes1:</t>
        </r>
        <r>
          <rPr>
            <sz val="9"/>
            <color indexed="81"/>
            <rFont val="Segoe UI"/>
            <family val="2"/>
            <charset val="238"/>
          </rPr>
          <t xml:space="preserve">
ART. 51 - Cotele de impozitare
(1) Cotele de impozitare pe veniturile microîntreprinderilor sunt:
a) 1% pentru microîntreprinderile care au peste 2 salariați, inclusiv;
b) 2% pentru microîntreprinderile care au un salariat;
c) 3% pentru microîntreprinderile care nu au salariați.</t>
        </r>
      </text>
    </comment>
    <comment ref="F7" authorId="0" shapeId="0">
      <text>
        <r>
          <rPr>
            <b/>
            <sz val="9"/>
            <color indexed="81"/>
            <rFont val="Segoe UI"/>
            <family val="2"/>
            <charset val="238"/>
          </rPr>
          <t>Tes1:</t>
        </r>
        <r>
          <rPr>
            <sz val="9"/>
            <color indexed="81"/>
            <rFont val="Segoe UI"/>
            <family val="2"/>
            <charset val="238"/>
          </rPr>
          <t xml:space="preserve">
ART. 51 - Cotele de impozitare
(1) Cotele de impozitare pe veniturile microîntreprinderilor sunt:
a) 1% pentru microîntreprinderile care au peste 2 salariați, inclusiv;
b) 2% pentru microîntreprinderile care au un salariat;
c) 3% pentru microîntreprinderile care nu au salariați.</t>
        </r>
      </text>
    </comment>
    <comment ref="A8" authorId="0" shapeId="0">
      <text>
        <r>
          <rPr>
            <b/>
            <sz val="9"/>
            <color indexed="81"/>
            <rFont val="Segoe UI"/>
            <family val="2"/>
            <charset val="238"/>
          </rPr>
          <t>Tes1:
Art. 47</t>
        </r>
        <r>
          <rPr>
            <sz val="9"/>
            <color indexed="81"/>
            <rFont val="Segoe UI"/>
            <family val="2"/>
            <charset val="238"/>
          </rPr>
          <t xml:space="preserve">
 b) a realizat venituri, altele decât cele din consultanță și management, în proporție de peste 80% din veniturile totale
NORME Încadrarea în categoria veniturilor din consultanță și management se efectuează prin analiza contractelor încheiate și a altor documente care justifică natura veniturilor.</t>
        </r>
      </text>
    </comment>
    <comment ref="F8" authorId="0" shapeId="0">
      <text>
        <r>
          <rPr>
            <b/>
            <sz val="9"/>
            <color indexed="81"/>
            <rFont val="Segoe UI"/>
            <family val="2"/>
            <charset val="238"/>
          </rPr>
          <t>Tes1:</t>
        </r>
        <r>
          <rPr>
            <sz val="9"/>
            <color indexed="81"/>
            <rFont val="Segoe UI"/>
            <family val="2"/>
            <charset val="238"/>
          </rPr>
          <t xml:space="preserve">
ART. 51 - Cotele de impozitare
(1) Cotele de impozitare pe veniturile microîntreprinderilor sunt:
a) 1% pentru microîntreprinderile care au peste 2 salariați, inclusiv;
b) 2% pentru microîntreprinderile care au un salariat;
c) 3% pentru microîntreprinderile care nu au salariați.</t>
        </r>
      </text>
    </comment>
    <comment ref="A9" authorId="0" shapeId="0">
      <text>
        <r>
          <rPr>
            <b/>
            <sz val="9"/>
            <color indexed="81"/>
            <rFont val="Segoe UI"/>
            <family val="2"/>
            <charset val="238"/>
          </rPr>
          <t>Tes1:
Art. 47</t>
        </r>
        <r>
          <rPr>
            <sz val="9"/>
            <color indexed="81"/>
            <rFont val="Segoe UI"/>
            <family val="2"/>
            <charset val="238"/>
          </rPr>
          <t xml:space="preserve">
 b) a realizat venituri, altele decât cele din consultanță și management, în proporție de peste 80% din veniturile totale
NORME Încadrarea în categoria veniturilor din consultanță și management se efectuează prin analiza contractelor încheiate și a altor documente care justifică natura veniturilor.</t>
        </r>
      </text>
    </comment>
    <comment ref="F9" authorId="0" shapeId="0">
      <text>
        <r>
          <rPr>
            <b/>
            <sz val="9"/>
            <color indexed="81"/>
            <rFont val="Segoe UI"/>
            <family val="2"/>
            <charset val="238"/>
          </rPr>
          <t>Tes1:</t>
        </r>
        <r>
          <rPr>
            <sz val="9"/>
            <color indexed="81"/>
            <rFont val="Segoe UI"/>
            <family val="2"/>
            <charset val="238"/>
          </rPr>
          <t xml:space="preserve">
ART. 51 - Cotele de impozitare
(1) Cotele de impozitare pe veniturile microîntreprinderilor sunt:
a) 1% pentru microîntreprinderile care au peste 2 salariați, inclusiv;
b) 2% pentru microîntreprinderile care au un salariat;
c) 3% pentru microîntreprinderile care nu au salariați.</t>
        </r>
      </text>
    </comment>
    <comment ref="A10" authorId="0" shapeId="0">
      <text>
        <r>
          <rPr>
            <b/>
            <sz val="9"/>
            <color indexed="81"/>
            <rFont val="Segoe UI"/>
            <family val="2"/>
            <charset val="238"/>
          </rPr>
          <t>Tes1:</t>
        </r>
        <r>
          <rPr>
            <sz val="9"/>
            <color indexed="81"/>
            <rFont val="Segoe UI"/>
            <family val="2"/>
            <charset val="238"/>
          </rPr>
          <t xml:space="preserve">
art. 48 alin 5
(5) Prin excepție de la prevederile alin. (3), persoana juridică română nou-înființată care, la data înregistrării în registrul comerțului, are subscris un capital social reprezentând cel puțin echivalentul în lei al sumei de 25.000 euro poate opta să aplice prevederile titlului II. Opțiunea este definitivă, cu condiția menținerii valorii capitalului social de la data înregistrării, pentru întreaga perioadă de existență a persoanei juridice respective. În cazul în care această condiție nu este respectată, persoana juridică aplică prevederile prezentului titlu, începând cu anul fiscal următor celui în care capitalul social este redus sub valoarea reprezentând echivalentul în lei al sumei de 25.000 euro de la data înregistrării, dacă sunt îndeplinite condițiile prevăzute la art. 47. Cursul de schimb utilizat pentru determinarea echivalentului în lei pentru suma de 25.000 euro este cursul de schimb leu/euro comunicat de Banca Națională a României, valabil la data înregistrării persoanei juridice.</t>
        </r>
      </text>
    </comment>
    <comment ref="A11" authorId="0" shapeId="0">
      <text>
        <r>
          <rPr>
            <b/>
            <sz val="9"/>
            <color indexed="81"/>
            <rFont val="Segoe UI"/>
            <family val="2"/>
            <charset val="238"/>
          </rPr>
          <t>Tes1:</t>
        </r>
        <r>
          <rPr>
            <sz val="9"/>
            <color indexed="81"/>
            <rFont val="Segoe UI"/>
            <family val="2"/>
            <charset val="238"/>
          </rPr>
          <t xml:space="preserve">
art. 47 d)
d) capitalul social al acesteia este deținut de persoane, altele decât statul și unitățile administrativ-teritoriale;</t>
        </r>
      </text>
    </comment>
    <comment ref="F11" authorId="0" shapeId="0">
      <text>
        <r>
          <rPr>
            <b/>
            <sz val="9"/>
            <color indexed="81"/>
            <rFont val="Segoe UI"/>
            <family val="2"/>
            <charset val="238"/>
          </rPr>
          <t>Tes1:</t>
        </r>
        <r>
          <rPr>
            <sz val="9"/>
            <color indexed="81"/>
            <rFont val="Segoe UI"/>
            <family val="2"/>
            <charset val="238"/>
          </rPr>
          <t xml:space="preserve">
</t>
        </r>
        <r>
          <rPr>
            <b/>
            <sz val="9"/>
            <color indexed="81"/>
            <rFont val="Segoe UI"/>
            <family val="2"/>
            <charset val="238"/>
          </rPr>
          <t>art. 51</t>
        </r>
        <r>
          <rPr>
            <sz val="9"/>
            <color indexed="81"/>
            <rFont val="Segoe UI"/>
            <family val="2"/>
            <charset val="238"/>
          </rPr>
          <t xml:space="preserve">
(2) Prin excepție de la prevederile alin. (1), pentru persoanele juridice române nou-înființate, care au cel puțin un salariat și sunt constituite pe o durată mai mare de 48 de luni, iar acționarii/asociații lor nu au deținut titluri de participare la alte persoane juridice, cota de impozitare este 1% pentru primele 24 de luni de la data înregistrării persoanei juridice române, potrivit legii. Cota de impozitare se aplică până la sfârșitul trimestrului în care se încheie perioada de 24 de luni. Prevederile prezentului alineat se aplică dacă, în cadrul unei perioade de 48 de luni de la data înregistrării, microîntreprinderea nu se află în următoarele situații:
- lichidarea voluntară prin hotărârea adunării generale, potrivit legii;
- dizolvarea fără lichidare, potrivit legii;
- inactivitate temporară, potrivit legii;
- declararea pe propria răspundere a nedesfășurării de activități la sediul social/sediile secundare, potrivit legii;
- majorarea capitalului social prin aporturi efectuate, potrivit legii, de noi acționari/asociați;
- acționarii/asociații săi vând/cesionează/schimbă titlurile de participare deținute.
Condiția privitoare la salariat se consideră îndeplinită dacă angajarea se efectuează în termen de 60 de zile inclusiv de la data înregistrării persoanei juridice respective.</t>
        </r>
      </text>
    </comment>
    <comment ref="A12" authorId="0" shapeId="0">
      <text>
        <r>
          <rPr>
            <b/>
            <sz val="9"/>
            <color indexed="81"/>
            <rFont val="Segoe UI"/>
            <family val="2"/>
            <charset val="238"/>
          </rPr>
          <t>Tes1:</t>
        </r>
        <r>
          <rPr>
            <sz val="9"/>
            <color indexed="81"/>
            <rFont val="Segoe UI"/>
            <family val="2"/>
            <charset val="238"/>
          </rPr>
          <t xml:space="preserve">
Art. 48
(6) Nu intră sub incidența prevederilor prezentului titlu persoanele juridice române care:
a) desfășoară activități în domeniul bancar;
b) desfășoară activități în domeniile asigurărilor și reasigurărilor, al pieței de capital, cu excepția persoanelor juridice care desfășoară activități de intermediere în aceste domenii;
c) desfășoară activități în domeniul jocurilor de noroc;
d) desfășoară activități de explorare, dezvoltare, exploatare a zăcămintelor petroliere și gazelor naturale.</t>
        </r>
      </text>
    </comment>
    <comment ref="A13" authorId="0" shapeId="0">
      <text>
        <r>
          <rPr>
            <b/>
            <sz val="9"/>
            <color indexed="81"/>
            <rFont val="Segoe UI"/>
            <family val="2"/>
            <charset val="238"/>
          </rPr>
          <t>Tes1:</t>
        </r>
        <r>
          <rPr>
            <sz val="9"/>
            <color indexed="81"/>
            <rFont val="Segoe UI"/>
            <family val="2"/>
            <charset val="238"/>
          </rPr>
          <t xml:space="preserve">
Art. 47
e) nu se află în dizolvare, urmată de lichidare, înregistrată în registrul comerțului sau la instanțele judecătorești, potrivit legii.</t>
        </r>
      </text>
    </comment>
  </commentList>
</comments>
</file>

<file path=xl/sharedStrings.xml><?xml version="1.0" encoding="utf-8"?>
<sst xmlns="http://schemas.openxmlformats.org/spreadsheetml/2006/main" count="31" uniqueCount="28">
  <si>
    <t xml:space="preserve">Microintreprindere </t>
  </si>
  <si>
    <t>Capital Social</t>
  </si>
  <si>
    <t>NU</t>
  </si>
  <si>
    <t>Activitati Eligibile</t>
  </si>
  <si>
    <t>DA</t>
  </si>
  <si>
    <t>Criteriu Indeplinit</t>
  </si>
  <si>
    <t>Actionari eligibili</t>
  </si>
  <si>
    <t>Introduceti valorile</t>
  </si>
  <si>
    <t>Venituri la 31/12/2015</t>
  </si>
  <si>
    <t>Ponderea serviciilor de consultanta  la 31/12/2015</t>
  </si>
  <si>
    <t>Ponderea serviciilor de consultanta  la sfarsitul fiecarui trimestru an 2016</t>
  </si>
  <si>
    <t>Criterii de INTRARE SI MENTINERE</t>
  </si>
  <si>
    <t>IMPOZIT Micro</t>
  </si>
  <si>
    <t>Valoare</t>
  </si>
  <si>
    <t>Angajati la finalul fiecarui trimestru</t>
  </si>
  <si>
    <t>Impozit</t>
  </si>
  <si>
    <t>!!! Reguli speciale pentru societatile nou-infiintate</t>
  </si>
  <si>
    <t>Total</t>
  </si>
  <si>
    <t>Este in dizolvare?</t>
  </si>
  <si>
    <t>Versiune 4 Aprilie 2016</t>
  </si>
  <si>
    <t>www.tescont.eu</t>
  </si>
  <si>
    <t>office@tescont.eu</t>
  </si>
  <si>
    <t>BAZA VENIT Trimestrul 1</t>
  </si>
  <si>
    <t>BAZA VENIT Trimestrul 2</t>
  </si>
  <si>
    <t>BAZA VENIT Trimestrul 3</t>
  </si>
  <si>
    <t>BAZA  VENIT Trimestrul 4</t>
  </si>
  <si>
    <t>Micro intreprindere</t>
  </si>
  <si>
    <r>
      <t xml:space="preserve">Venituri </t>
    </r>
    <r>
      <rPr>
        <b/>
        <sz val="11"/>
        <color rgb="FFFF0000"/>
        <rFont val="Calibri"/>
        <family val="2"/>
        <charset val="238"/>
        <scheme val="minor"/>
      </rPr>
      <t xml:space="preserve">cumulate </t>
    </r>
    <r>
      <rPr>
        <b/>
        <sz val="11"/>
        <color theme="3"/>
        <rFont val="Calibri"/>
        <family val="2"/>
        <charset val="238"/>
        <scheme val="minor"/>
      </rPr>
      <t>la sfarsitul fiecarui trimestru an 2016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</si>
</sst>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lei&quot;_-;\-* #,##0.00\ &quot;lei&quot;_-;_-* &quot;-&quot;??\ &quot;lei&quot;_-;_-@_-"/>
    <numFmt numFmtId="164" formatCode="_-* #,##0.00\ [$€-1]_-;\-* #,##0.00\ [$€-1]_-;_-* &quot;-&quot;??\ [$€-1]_-;_-@_-"/>
    <numFmt numFmtId="165" formatCode="_-* #,##0.00\ [$lei-418]_-;\-* #,##0.00\ [$lei-418]_-;_-* &quot;-&quot;??\ [$lei-418]_-;_-@_-"/>
    <numFmt numFmtId="166" formatCode="_-* #,##0\ [$lei-418]_-;\-* #,##0\ [$lei-418]_-;_-* &quot;-&quot;??\ [$lei-418]_-;_-@_-"/>
  </numFmts>
  <fonts count="18" x14ac:knownFonts="1">
    <font>
      <sz val="11"/>
      <color theme="1"/>
      <name val="Calibri"/>
      <family val="2"/>
      <charset val="238"/>
      <scheme val="minor"/>
    </font>
    <font>
      <sz val="11"/>
      <color theme="1"/>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9"/>
      <color indexed="81"/>
      <name val="Segoe UI"/>
      <family val="2"/>
      <charset val="238"/>
    </font>
    <font>
      <b/>
      <sz val="9"/>
      <color indexed="81"/>
      <name val="Segoe UI"/>
      <family val="2"/>
      <charset val="238"/>
    </font>
    <font>
      <b/>
      <sz val="15"/>
      <color theme="0"/>
      <name val="Calibri"/>
      <family val="2"/>
      <charset val="238"/>
      <scheme val="minor"/>
    </font>
    <font>
      <b/>
      <sz val="18"/>
      <color theme="3"/>
      <name val="Calibri"/>
      <family val="2"/>
      <charset val="238"/>
      <scheme val="minor"/>
    </font>
    <font>
      <b/>
      <sz val="10"/>
      <color theme="3"/>
      <name val="Calibri"/>
      <family val="2"/>
      <charset val="238"/>
      <scheme val="minor"/>
    </font>
    <font>
      <b/>
      <sz val="22"/>
      <color theme="3"/>
      <name val="Calibri"/>
      <family val="2"/>
      <charset val="238"/>
      <scheme val="minor"/>
    </font>
    <font>
      <b/>
      <sz val="36"/>
      <color theme="3"/>
      <name val="Calibri"/>
      <family val="2"/>
      <charset val="238"/>
      <scheme val="minor"/>
    </font>
    <font>
      <b/>
      <sz val="14"/>
      <color rgb="FFFA7D00"/>
      <name val="Calibri"/>
      <family val="2"/>
      <charset val="238"/>
      <scheme val="minor"/>
    </font>
    <font>
      <b/>
      <sz val="14"/>
      <color theme="4" tint="-0.499984740745262"/>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medium">
        <color indexed="64"/>
      </left>
      <right/>
      <top style="medium">
        <color indexed="64"/>
      </top>
      <bottom style="thick">
        <color theme="4"/>
      </bottom>
      <diagonal/>
    </border>
    <border>
      <left/>
      <right/>
      <top style="medium">
        <color indexed="64"/>
      </top>
      <bottom style="thick">
        <color theme="4" tint="0.499984740745262"/>
      </bottom>
      <diagonal/>
    </border>
    <border>
      <left/>
      <right style="medium">
        <color indexed="64"/>
      </right>
      <top style="medium">
        <color indexed="64"/>
      </top>
      <bottom style="thick">
        <color theme="4" tint="0.499984740745262"/>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theme="4" tint="0.39997558519241921"/>
      </bottom>
      <diagonal/>
    </border>
    <border>
      <left/>
      <right style="medium">
        <color indexed="64"/>
      </right>
      <top style="thick">
        <color theme="4" tint="0.499984740745262"/>
      </top>
      <bottom/>
      <diagonal/>
    </border>
    <border>
      <left/>
      <right style="medium">
        <color indexed="64"/>
      </right>
      <top/>
      <bottom style="medium">
        <color theme="4" tint="0.39997558519241921"/>
      </bottom>
      <diagonal/>
    </border>
    <border>
      <left style="medium">
        <color indexed="64"/>
      </left>
      <right/>
      <top/>
      <bottom style="thick">
        <color theme="4" tint="0.499984740745262"/>
      </bottom>
      <diagonal/>
    </border>
    <border>
      <left style="medium">
        <color indexed="64"/>
      </left>
      <right style="double">
        <color rgb="FF3F3F3F"/>
      </right>
      <top style="double">
        <color rgb="FF3F3F3F"/>
      </top>
      <bottom style="medium">
        <color indexed="64"/>
      </bottom>
      <diagonal/>
    </border>
    <border>
      <left style="double">
        <color rgb="FF3F3F3F"/>
      </left>
      <right style="double">
        <color rgb="FF3F3F3F"/>
      </right>
      <top style="double">
        <color rgb="FF3F3F3F"/>
      </top>
      <bottom style="medium">
        <color indexed="64"/>
      </bottom>
      <diagonal/>
    </border>
    <border>
      <left style="double">
        <color rgb="FF3F3F3F"/>
      </left>
      <right style="medium">
        <color indexed="64"/>
      </right>
      <top style="double">
        <color rgb="FF3F3F3F"/>
      </top>
      <bottom style="medium">
        <color indexed="64"/>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5" fillId="2" borderId="4" applyNumberFormat="0" applyAlignment="0" applyProtection="0"/>
    <xf numFmtId="0" fontId="6" fillId="0" borderId="5" applyNumberFormat="0" applyFill="0" applyAlignment="0" applyProtection="0"/>
    <xf numFmtId="0" fontId="7" fillId="3" borderId="6" applyNumberFormat="0" applyAlignment="0" applyProtection="0"/>
  </cellStyleXfs>
  <cellXfs count="42">
    <xf numFmtId="0" fontId="0" fillId="0" borderId="0" xfId="0"/>
    <xf numFmtId="0" fontId="3" fillId="0" borderId="8" xfId="4" applyBorder="1" applyAlignment="1">
      <alignment horizontal="center" vertical="center" wrapText="1"/>
    </xf>
    <xf numFmtId="0" fontId="3" fillId="0" borderId="9" xfId="4" applyBorder="1" applyAlignment="1">
      <alignment horizontal="center" vertical="center" wrapText="1"/>
    </xf>
    <xf numFmtId="0" fontId="10" fillId="5" borderId="7" xfId="3" applyFont="1" applyFill="1" applyBorder="1" applyAlignment="1">
      <alignment vertical="center" wrapText="1"/>
    </xf>
    <xf numFmtId="165" fontId="4" fillId="0" borderId="3" xfId="1" applyNumberFormat="1" applyFont="1" applyBorder="1" applyAlignment="1" applyProtection="1">
      <alignment horizontal="center"/>
      <protection locked="0"/>
    </xf>
    <xf numFmtId="9" fontId="4" fillId="0" borderId="3" xfId="2" applyFont="1" applyBorder="1" applyAlignment="1" applyProtection="1">
      <alignment horizontal="center"/>
      <protection locked="0"/>
    </xf>
    <xf numFmtId="0" fontId="4" fillId="0" borderId="0" xfId="5" applyFill="1" applyBorder="1" applyProtection="1">
      <protection locked="0"/>
    </xf>
    <xf numFmtId="165" fontId="4" fillId="0" borderId="3" xfId="5" applyNumberFormat="1" applyBorder="1" applyAlignment="1" applyProtection="1">
      <alignment horizontal="center"/>
      <protection locked="0"/>
    </xf>
    <xf numFmtId="0" fontId="4" fillId="0" borderId="3" xfId="5" applyBorder="1" applyAlignment="1">
      <alignment horizontal="center"/>
    </xf>
    <xf numFmtId="9" fontId="4" fillId="0" borderId="3" xfId="5" applyNumberFormat="1" applyBorder="1" applyAlignment="1" applyProtection="1">
      <alignment horizontal="center"/>
      <protection locked="0"/>
    </xf>
    <xf numFmtId="164" fontId="4" fillId="0" borderId="3" xfId="5" applyNumberFormat="1" applyBorder="1" applyAlignment="1" applyProtection="1">
      <alignment horizontal="center"/>
      <protection locked="0"/>
    </xf>
    <xf numFmtId="164" fontId="4" fillId="0" borderId="3" xfId="5" applyNumberFormat="1" applyBorder="1" applyAlignment="1">
      <alignment horizontal="center"/>
    </xf>
    <xf numFmtId="0" fontId="4" fillId="0" borderId="14" xfId="5" applyBorder="1" applyProtection="1">
      <protection locked="0"/>
    </xf>
    <xf numFmtId="0" fontId="4" fillId="0" borderId="14" xfId="5" applyBorder="1" applyAlignment="1" applyProtection="1">
      <alignment horizontal="left" wrapText="1"/>
      <protection locked="0"/>
    </xf>
    <xf numFmtId="0" fontId="4" fillId="0" borderId="14" xfId="5" applyBorder="1" applyAlignment="1" applyProtection="1">
      <alignment wrapText="1"/>
      <protection locked="0"/>
    </xf>
    <xf numFmtId="0" fontId="4" fillId="0" borderId="11" xfId="5" applyFill="1" applyBorder="1" applyProtection="1">
      <protection locked="0"/>
    </xf>
    <xf numFmtId="164" fontId="4" fillId="0" borderId="12" xfId="5" applyNumberFormat="1" applyBorder="1" applyAlignment="1" applyProtection="1">
      <alignment horizontal="center"/>
      <protection locked="0"/>
    </xf>
    <xf numFmtId="0" fontId="4" fillId="0" borderId="12" xfId="5" applyBorder="1" applyAlignment="1">
      <alignment horizontal="center"/>
    </xf>
    <xf numFmtId="1" fontId="4" fillId="0" borderId="3" xfId="5" applyNumberFormat="1" applyBorder="1" applyAlignment="1" applyProtection="1">
      <alignment horizontal="center"/>
      <protection locked="0"/>
    </xf>
    <xf numFmtId="0" fontId="6" fillId="4" borderId="5" xfId="7" applyFill="1"/>
    <xf numFmtId="166" fontId="4" fillId="0" borderId="3" xfId="5" applyNumberFormat="1" applyBorder="1" applyAlignment="1" applyProtection="1">
      <alignment horizontal="center"/>
      <protection locked="0"/>
    </xf>
    <xf numFmtId="166" fontId="4" fillId="0" borderId="16" xfId="5" applyNumberFormat="1" applyBorder="1" applyAlignment="1" applyProtection="1">
      <alignment horizontal="left" indent="1"/>
    </xf>
    <xf numFmtId="0" fontId="7" fillId="3" borderId="18" xfId="8" applyBorder="1" applyProtection="1"/>
    <xf numFmtId="165" fontId="7" fillId="3" borderId="19" xfId="8" applyNumberFormat="1" applyBorder="1" applyAlignment="1" applyProtection="1">
      <alignment horizontal="center"/>
    </xf>
    <xf numFmtId="1" fontId="7" fillId="3" borderId="19" xfId="8" applyNumberFormat="1" applyBorder="1" applyAlignment="1" applyProtection="1">
      <alignment horizontal="center"/>
    </xf>
    <xf numFmtId="165" fontId="7" fillId="3" borderId="20" xfId="8" applyNumberFormat="1" applyBorder="1" applyAlignment="1" applyProtection="1">
      <alignment horizontal="center"/>
    </xf>
    <xf numFmtId="0" fontId="3" fillId="0" borderId="17" xfId="4" applyFill="1" applyBorder="1" applyProtection="1">
      <protection locked="0"/>
    </xf>
    <xf numFmtId="0" fontId="11" fillId="0" borderId="1" xfId="3" applyFont="1" applyProtection="1">
      <protection locked="0"/>
    </xf>
    <xf numFmtId="0" fontId="0" fillId="0" borderId="0" xfId="0" applyProtection="1">
      <protection locked="0"/>
    </xf>
    <xf numFmtId="0" fontId="15" fillId="4" borderId="5" xfId="7" applyFont="1" applyFill="1"/>
    <xf numFmtId="0" fontId="16" fillId="4" borderId="5" xfId="7" applyFont="1" applyFill="1"/>
    <xf numFmtId="164" fontId="4" fillId="0" borderId="0" xfId="5" applyNumberFormat="1" applyBorder="1" applyAlignment="1" applyProtection="1">
      <alignment horizontal="center"/>
      <protection locked="0"/>
    </xf>
    <xf numFmtId="0" fontId="4" fillId="0" borderId="0" xfId="5" applyBorder="1" applyAlignment="1">
      <alignment horizontal="center"/>
    </xf>
    <xf numFmtId="0" fontId="14" fillId="0" borderId="0" xfId="5" applyFont="1" applyBorder="1" applyAlignment="1">
      <alignment horizontal="center" vertical="center"/>
    </xf>
    <xf numFmtId="0" fontId="13" fillId="0" borderId="1" xfId="3" applyFont="1" applyProtection="1">
      <protection locked="0"/>
    </xf>
    <xf numFmtId="0" fontId="12" fillId="0" borderId="8" xfId="4" applyFont="1" applyBorder="1" applyAlignment="1" applyProtection="1">
      <alignment horizontal="center" vertical="center" wrapText="1"/>
      <protection locked="0"/>
    </xf>
    <xf numFmtId="0" fontId="12" fillId="0" borderId="9" xfId="4" applyFont="1" applyBorder="1" applyAlignment="1" applyProtection="1">
      <alignment horizontal="center" vertical="center" wrapText="1"/>
      <protection locked="0"/>
    </xf>
    <xf numFmtId="0" fontId="0" fillId="0" borderId="0" xfId="0" applyAlignment="1">
      <alignment horizontal="center"/>
    </xf>
    <xf numFmtId="0" fontId="14" fillId="0" borderId="15" xfId="5" applyFont="1" applyBorder="1" applyAlignment="1">
      <alignment horizontal="center" vertical="center"/>
    </xf>
    <xf numFmtId="0" fontId="14" fillId="0" borderId="10" xfId="5" applyFont="1" applyBorder="1" applyAlignment="1">
      <alignment horizontal="center" vertical="center"/>
    </xf>
    <xf numFmtId="0" fontId="14" fillId="0" borderId="13" xfId="5" applyFont="1" applyBorder="1" applyAlignment="1">
      <alignment horizontal="center" vertical="center"/>
    </xf>
    <xf numFmtId="0" fontId="5" fillId="2" borderId="4" xfId="6" applyAlignment="1" applyProtection="1">
      <alignment horizontal="left" vertical="center" wrapText="1"/>
      <protection locked="0"/>
    </xf>
  </cellXfs>
  <cellStyles count="9">
    <cellStyle name="Calcul" xfId="6" builtinId="22"/>
    <cellStyle name="Celulă legată" xfId="7" builtinId="24"/>
    <cellStyle name="Monedă" xfId="1" builtinId="4"/>
    <cellStyle name="Normal" xfId="0" builtinId="0"/>
    <cellStyle name="Procent" xfId="2" builtinId="5"/>
    <cellStyle name="Titlu 1" xfId="3" builtinId="16"/>
    <cellStyle name="Titlu 2" xfId="4" builtinId="17"/>
    <cellStyle name="Titlu 3" xfId="5" builtinId="18"/>
    <cellStyle name="Verificare celulă" xfId="8" builtinId="23"/>
  </cellStyles>
  <dxfs count="4">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243515</xdr:colOff>
      <xdr:row>0</xdr:row>
      <xdr:rowOff>60960</xdr:rowOff>
    </xdr:from>
    <xdr:to>
      <xdr:col>8</xdr:col>
      <xdr:colOff>805254</xdr:colOff>
      <xdr:row>3</xdr:row>
      <xdr:rowOff>114300</xdr:rowOff>
    </xdr:to>
    <xdr:pic>
      <xdr:nvPicPr>
        <xdr:cNvPr id="2" name="Imagin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891" t="4545" r="9307" b="11931"/>
        <a:stretch/>
      </xdr:blipFill>
      <xdr:spPr>
        <a:xfrm>
          <a:off x="7741595" y="60960"/>
          <a:ext cx="2306719" cy="784860"/>
        </a:xfrm>
        <a:prstGeom prst="rect">
          <a:avLst/>
        </a:prstGeom>
      </xdr:spPr>
    </xdr:pic>
    <xdr:clientData/>
  </xdr:twoCellAnchor>
</xdr:wsDr>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office@tescont.eu" TargetMode="External"/><Relationship Id="rId1" Type="http://schemas.openxmlformats.org/officeDocument/2006/relationships/hyperlink" Target="http://www.tescont.eu/"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7"/>
  <sheetViews>
    <sheetView tabSelected="1" workbookViewId="0">
      <selection activeCell="F2" sqref="F2"/>
    </sheetView>
  </sheetViews>
  <sheetFormatPr defaultRowHeight="14.4" x14ac:dyDescent="0.55000000000000004"/>
  <cols>
    <col min="1" max="1" width="30.3125" customWidth="1"/>
    <col min="2" max="2" width="15.47265625" bestFit="1" customWidth="1"/>
    <col min="3" max="3" width="11.3125" customWidth="1"/>
    <col min="4" max="4" width="13.9453125" customWidth="1"/>
    <col min="5" max="5" width="6" customWidth="1"/>
    <col min="6" max="6" width="29.47265625" bestFit="1" customWidth="1"/>
    <col min="7" max="7" width="13.3125" bestFit="1" customWidth="1"/>
    <col min="8" max="8" width="10.7890625" customWidth="1"/>
    <col min="9" max="9" width="12.5234375" bestFit="1" customWidth="1"/>
  </cols>
  <sheetData>
    <row r="1" spans="1:15" ht="28.5" thickBot="1" x14ac:dyDescent="1.1000000000000001">
      <c r="A1" s="34" t="s">
        <v>0</v>
      </c>
      <c r="B1" s="27"/>
      <c r="C1" s="27">
        <v>2016</v>
      </c>
      <c r="D1" s="28"/>
      <c r="E1" s="28"/>
      <c r="F1" s="28"/>
      <c r="G1" s="37"/>
      <c r="H1" s="37"/>
      <c r="I1" s="37"/>
    </row>
    <row r="2" spans="1:15" ht="14.7" thickTop="1" x14ac:dyDescent="0.55000000000000004">
      <c r="A2" s="28"/>
      <c r="B2" s="28"/>
      <c r="C2" s="28"/>
      <c r="D2" s="28"/>
      <c r="E2" s="28"/>
      <c r="F2" s="28"/>
      <c r="G2" s="37"/>
      <c r="H2" s="37"/>
      <c r="I2" s="37"/>
    </row>
    <row r="3" spans="1:15" x14ac:dyDescent="0.55000000000000004">
      <c r="A3" s="28"/>
      <c r="B3" s="28"/>
      <c r="C3" s="28"/>
      <c r="D3" s="28"/>
      <c r="E3" s="28"/>
      <c r="F3" s="28"/>
      <c r="G3" s="37"/>
      <c r="H3" s="37"/>
      <c r="I3" s="37"/>
    </row>
    <row r="4" spans="1:15" ht="14.7" thickBot="1" x14ac:dyDescent="0.6">
      <c r="G4" s="37"/>
      <c r="H4" s="37"/>
      <c r="I4" s="37"/>
    </row>
    <row r="5" spans="1:15" ht="54" customHeight="1" thickBot="1" x14ac:dyDescent="0.6">
      <c r="A5" s="3" t="s">
        <v>11</v>
      </c>
      <c r="B5" s="1" t="s">
        <v>7</v>
      </c>
      <c r="C5" s="1" t="s">
        <v>5</v>
      </c>
      <c r="D5" s="2" t="s">
        <v>26</v>
      </c>
      <c r="F5" s="3" t="s">
        <v>12</v>
      </c>
      <c r="G5" s="35" t="s">
        <v>13</v>
      </c>
      <c r="H5" s="35" t="s">
        <v>14</v>
      </c>
      <c r="I5" s="36" t="s">
        <v>15</v>
      </c>
    </row>
    <row r="6" spans="1:15" ht="17.399999999999999" thickTop="1" thickBot="1" x14ac:dyDescent="0.7">
      <c r="A6" s="12" t="s">
        <v>8</v>
      </c>
      <c r="B6" s="7">
        <v>300000</v>
      </c>
      <c r="C6" s="8" t="str">
        <f>IF(B6/4.5245&gt;100000,"Nu","DA")</f>
        <v>DA</v>
      </c>
      <c r="D6" s="38" t="str">
        <f>IF(COUNTIF(C6:C13, "=NU"),"NU","DA")</f>
        <v>DA</v>
      </c>
      <c r="F6" s="26" t="s">
        <v>22</v>
      </c>
      <c r="G6" s="20">
        <v>100000</v>
      </c>
      <c r="H6" s="18">
        <v>1</v>
      </c>
      <c r="I6" s="21">
        <f>IF(H6=0,G6*0.03,IF(H6=1,G6*0.02,IF(H6&gt;=2,G6*0.01)))</f>
        <v>2000</v>
      </c>
    </row>
    <row r="7" spans="1:15" ht="29.7" thickBot="1" x14ac:dyDescent="0.7">
      <c r="A7" s="13" t="s">
        <v>27</v>
      </c>
      <c r="B7" s="4">
        <v>200000</v>
      </c>
      <c r="C7" s="8" t="str">
        <f>IF(B7/4.5245&gt;100000,"Nu","DA")</f>
        <v>DA</v>
      </c>
      <c r="D7" s="39"/>
      <c r="F7" s="26" t="s">
        <v>23</v>
      </c>
      <c r="G7" s="20">
        <v>100000</v>
      </c>
      <c r="H7" s="18">
        <v>7</v>
      </c>
      <c r="I7" s="21">
        <f t="shared" ref="I7:I9" si="0">IF(H7=0,G7*0.03,IF(H7=1,G7*0.02,IF(H7&gt;=2,G7*0.01)))</f>
        <v>1000</v>
      </c>
    </row>
    <row r="8" spans="1:15" ht="29.7" thickBot="1" x14ac:dyDescent="0.7">
      <c r="A8" s="14" t="s">
        <v>9</v>
      </c>
      <c r="B8" s="9">
        <v>0.06</v>
      </c>
      <c r="C8" s="8" t="str">
        <f>IF(B8&gt;20%,"NU","DA")</f>
        <v>DA</v>
      </c>
      <c r="D8" s="39"/>
      <c r="F8" s="26" t="s">
        <v>24</v>
      </c>
      <c r="G8" s="20">
        <v>100000</v>
      </c>
      <c r="H8" s="18">
        <v>2</v>
      </c>
      <c r="I8" s="21">
        <f t="shared" si="0"/>
        <v>1000</v>
      </c>
      <c r="O8" t="s">
        <v>4</v>
      </c>
    </row>
    <row r="9" spans="1:15" ht="33.299999999999997" customHeight="1" thickBot="1" x14ac:dyDescent="0.7">
      <c r="A9" s="14" t="s">
        <v>10</v>
      </c>
      <c r="B9" s="5">
        <v>0.1</v>
      </c>
      <c r="C9" s="8" t="str">
        <f>IF(B9&gt;20%,"NU","DA")</f>
        <v>DA</v>
      </c>
      <c r="D9" s="39"/>
      <c r="F9" s="26" t="s">
        <v>25</v>
      </c>
      <c r="G9" s="20">
        <v>10000</v>
      </c>
      <c r="H9" s="18">
        <v>0</v>
      </c>
      <c r="I9" s="21">
        <f t="shared" si="0"/>
        <v>300</v>
      </c>
      <c r="O9" t="s">
        <v>2</v>
      </c>
    </row>
    <row r="10" spans="1:15" ht="14.7" customHeight="1" thickTop="1" thickBot="1" x14ac:dyDescent="0.6">
      <c r="A10" s="12" t="s">
        <v>1</v>
      </c>
      <c r="B10" s="10">
        <v>160</v>
      </c>
      <c r="C10" s="8" t="str">
        <f>IF(B10&gt;25000,"Nu","DA")</f>
        <v>DA</v>
      </c>
      <c r="D10" s="39"/>
      <c r="F10" s="22" t="s">
        <v>17</v>
      </c>
      <c r="G10" s="23">
        <f>SUM(G6:G9)</f>
        <v>310000</v>
      </c>
      <c r="H10" s="24"/>
      <c r="I10" s="25">
        <f>SUM(I6:I9)</f>
        <v>4300</v>
      </c>
    </row>
    <row r="11" spans="1:15" ht="18.600000000000001" customHeight="1" thickBot="1" x14ac:dyDescent="0.6">
      <c r="A11" s="12" t="s">
        <v>6</v>
      </c>
      <c r="B11" s="10" t="s">
        <v>4</v>
      </c>
      <c r="C11" s="11" t="str">
        <f>B11</f>
        <v>DA</v>
      </c>
      <c r="D11" s="39"/>
      <c r="F11" s="41" t="s">
        <v>16</v>
      </c>
      <c r="G11" s="41"/>
      <c r="H11" s="41"/>
    </row>
    <row r="12" spans="1:15" ht="14.7" thickBot="1" x14ac:dyDescent="0.6">
      <c r="A12" s="12" t="s">
        <v>3</v>
      </c>
      <c r="B12" s="10" t="s">
        <v>4</v>
      </c>
      <c r="C12" s="8" t="str">
        <f>B12</f>
        <v>DA</v>
      </c>
      <c r="D12" s="39"/>
      <c r="F12" s="28"/>
      <c r="G12" s="28"/>
      <c r="H12" s="28"/>
      <c r="I12" s="28"/>
    </row>
    <row r="13" spans="1:15" ht="14.7" thickBot="1" x14ac:dyDescent="0.6">
      <c r="A13" s="15" t="s">
        <v>18</v>
      </c>
      <c r="B13" s="16" t="s">
        <v>2</v>
      </c>
      <c r="C13" s="17" t="str">
        <f>IF(B13="DA","NU",IF(B13="Nu","DA"))</f>
        <v>DA</v>
      </c>
      <c r="D13" s="40"/>
      <c r="F13" s="28"/>
      <c r="G13" s="28"/>
      <c r="H13" s="28"/>
      <c r="I13" s="28"/>
    </row>
    <row r="14" spans="1:15" ht="20.7" customHeight="1" x14ac:dyDescent="0.55000000000000004">
      <c r="A14" s="6"/>
      <c r="B14" s="31"/>
      <c r="C14" s="32"/>
      <c r="D14" s="33"/>
      <c r="F14" s="28"/>
      <c r="G14" s="28"/>
      <c r="H14" s="28"/>
      <c r="I14" s="28"/>
    </row>
    <row r="15" spans="1:15" ht="18.600000000000001" thickBot="1" x14ac:dyDescent="0.75">
      <c r="A15" s="19" t="s">
        <v>19</v>
      </c>
      <c r="F15" s="29" t="s">
        <v>20</v>
      </c>
      <c r="G15" s="30" t="s">
        <v>21</v>
      </c>
      <c r="H15" s="29"/>
      <c r="I15" s="28"/>
    </row>
    <row r="16" spans="1:15" ht="14.7" thickTop="1" x14ac:dyDescent="0.55000000000000004">
      <c r="A16" s="28"/>
      <c r="B16" s="28"/>
      <c r="C16" s="28"/>
      <c r="D16" s="28"/>
      <c r="E16" s="28"/>
      <c r="F16" s="28"/>
      <c r="G16" s="28"/>
      <c r="H16" s="28"/>
      <c r="I16" s="28"/>
    </row>
    <row r="17" spans="1:9" x14ac:dyDescent="0.55000000000000004">
      <c r="A17" s="28"/>
      <c r="B17" s="28"/>
      <c r="C17" s="28"/>
      <c r="D17" s="6"/>
      <c r="E17" s="28"/>
      <c r="F17" s="28"/>
      <c r="G17" s="28"/>
      <c r="H17" s="28"/>
      <c r="I17" s="28"/>
    </row>
    <row r="18" spans="1:9" x14ac:dyDescent="0.55000000000000004">
      <c r="A18" s="28"/>
      <c r="B18" s="28"/>
      <c r="C18" s="28"/>
      <c r="D18" s="28"/>
      <c r="E18" s="28"/>
      <c r="F18" s="28"/>
      <c r="G18" s="28"/>
      <c r="H18" s="28"/>
      <c r="I18" s="28"/>
    </row>
    <row r="19" spans="1:9" x14ac:dyDescent="0.55000000000000004">
      <c r="A19" s="28"/>
      <c r="B19" s="28"/>
      <c r="C19" s="28"/>
      <c r="D19" s="28"/>
      <c r="E19" s="28"/>
      <c r="F19" s="28"/>
      <c r="G19" s="28"/>
      <c r="H19" s="28"/>
      <c r="I19" s="28"/>
    </row>
    <row r="20" spans="1:9" x14ac:dyDescent="0.55000000000000004">
      <c r="A20" s="28"/>
      <c r="B20" s="28"/>
      <c r="C20" s="28"/>
      <c r="D20" s="28"/>
      <c r="E20" s="28"/>
      <c r="F20" s="28"/>
      <c r="G20" s="28"/>
      <c r="H20" s="28"/>
      <c r="I20" s="28"/>
    </row>
    <row r="21" spans="1:9" x14ac:dyDescent="0.55000000000000004">
      <c r="A21" s="28"/>
      <c r="B21" s="28"/>
      <c r="C21" s="28"/>
      <c r="D21" s="28"/>
      <c r="E21" s="28"/>
      <c r="F21" s="28"/>
      <c r="G21" s="28"/>
      <c r="H21" s="28"/>
      <c r="I21" s="28"/>
    </row>
    <row r="22" spans="1:9" x14ac:dyDescent="0.55000000000000004">
      <c r="A22" s="28"/>
      <c r="B22" s="28"/>
      <c r="C22" s="28"/>
      <c r="D22" s="28"/>
      <c r="E22" s="28"/>
      <c r="F22" s="28"/>
      <c r="G22" s="28"/>
      <c r="H22" s="28"/>
      <c r="I22" s="28"/>
    </row>
    <row r="23" spans="1:9" x14ac:dyDescent="0.55000000000000004">
      <c r="A23" s="28"/>
      <c r="B23" s="28"/>
      <c r="C23" s="28"/>
      <c r="D23" s="28"/>
      <c r="E23" s="28"/>
      <c r="F23" s="28"/>
      <c r="G23" s="28"/>
      <c r="H23" s="28"/>
      <c r="I23" s="28"/>
    </row>
    <row r="24" spans="1:9" x14ac:dyDescent="0.55000000000000004">
      <c r="A24" s="28"/>
      <c r="B24" s="28"/>
      <c r="C24" s="28"/>
      <c r="D24" s="28"/>
      <c r="E24" s="28"/>
      <c r="F24" s="28"/>
      <c r="G24" s="28"/>
      <c r="H24" s="28"/>
      <c r="I24" s="28"/>
    </row>
    <row r="25" spans="1:9" x14ac:dyDescent="0.55000000000000004">
      <c r="A25" s="28"/>
      <c r="B25" s="28"/>
      <c r="C25" s="28"/>
      <c r="D25" s="28"/>
      <c r="E25" s="28"/>
      <c r="F25" s="28"/>
      <c r="G25" s="28"/>
      <c r="H25" s="28"/>
      <c r="I25" s="28"/>
    </row>
    <row r="26" spans="1:9" x14ac:dyDescent="0.55000000000000004">
      <c r="A26" s="28"/>
      <c r="B26" s="28"/>
      <c r="C26" s="28"/>
      <c r="D26" s="28"/>
      <c r="E26" s="28"/>
      <c r="F26" s="28"/>
      <c r="G26" s="28"/>
      <c r="H26" s="28"/>
      <c r="I26" s="28"/>
    </row>
    <row r="27" spans="1:9" x14ac:dyDescent="0.55000000000000004">
      <c r="A27" s="28"/>
      <c r="B27" s="28"/>
      <c r="C27" s="28"/>
      <c r="D27" s="28"/>
      <c r="E27" s="28"/>
      <c r="F27" s="28"/>
      <c r="G27" s="28"/>
      <c r="H27" s="28"/>
      <c r="I27" s="28"/>
    </row>
    <row r="28" spans="1:9" x14ac:dyDescent="0.55000000000000004">
      <c r="A28" s="28"/>
      <c r="B28" s="28"/>
      <c r="C28" s="28"/>
      <c r="D28" s="28"/>
      <c r="E28" s="28"/>
      <c r="F28" s="28"/>
      <c r="G28" s="28"/>
      <c r="H28" s="28"/>
      <c r="I28" s="28"/>
    </row>
    <row r="29" spans="1:9" x14ac:dyDescent="0.55000000000000004">
      <c r="A29" s="28"/>
      <c r="B29" s="28"/>
      <c r="C29" s="28"/>
      <c r="D29" s="28"/>
      <c r="E29" s="28"/>
      <c r="F29" s="28"/>
      <c r="G29" s="28"/>
      <c r="H29" s="28"/>
      <c r="I29" s="28"/>
    </row>
    <row r="30" spans="1:9" x14ac:dyDescent="0.55000000000000004">
      <c r="A30" s="28"/>
      <c r="B30" s="28"/>
      <c r="C30" s="28"/>
      <c r="D30" s="28"/>
      <c r="E30" s="28"/>
      <c r="F30" s="28"/>
      <c r="G30" s="28"/>
      <c r="H30" s="28"/>
      <c r="I30" s="28"/>
    </row>
    <row r="31" spans="1:9" x14ac:dyDescent="0.55000000000000004">
      <c r="A31" s="28"/>
      <c r="B31" s="28"/>
      <c r="C31" s="28"/>
      <c r="D31" s="28"/>
      <c r="E31" s="28"/>
      <c r="F31" s="28"/>
      <c r="G31" s="28"/>
      <c r="H31" s="28"/>
      <c r="I31" s="28"/>
    </row>
    <row r="32" spans="1:9" x14ac:dyDescent="0.55000000000000004">
      <c r="A32" s="28"/>
      <c r="B32" s="28"/>
      <c r="C32" s="28"/>
      <c r="D32" s="28"/>
      <c r="E32" s="28"/>
      <c r="F32" s="28"/>
      <c r="G32" s="28"/>
      <c r="H32" s="28"/>
      <c r="I32" s="28"/>
    </row>
    <row r="33" spans="1:9" x14ac:dyDescent="0.55000000000000004">
      <c r="A33" s="28"/>
      <c r="B33" s="28"/>
      <c r="C33" s="28"/>
      <c r="D33" s="28"/>
      <c r="E33" s="28"/>
      <c r="F33" s="28"/>
      <c r="G33" s="28"/>
      <c r="H33" s="28"/>
      <c r="I33" s="28"/>
    </row>
    <row r="34" spans="1:9" x14ac:dyDescent="0.55000000000000004">
      <c r="A34" s="28"/>
      <c r="B34" s="28"/>
      <c r="C34" s="28"/>
      <c r="D34" s="28"/>
      <c r="E34" s="28"/>
      <c r="F34" s="28"/>
      <c r="G34" s="28"/>
      <c r="H34" s="28"/>
      <c r="I34" s="28"/>
    </row>
    <row r="35" spans="1:9" x14ac:dyDescent="0.55000000000000004">
      <c r="A35" s="28"/>
      <c r="B35" s="28"/>
      <c r="C35" s="28"/>
      <c r="D35" s="28"/>
      <c r="E35" s="28"/>
      <c r="F35" s="28"/>
      <c r="G35" s="28"/>
      <c r="H35" s="28"/>
      <c r="I35" s="28"/>
    </row>
    <row r="36" spans="1:9" x14ac:dyDescent="0.55000000000000004">
      <c r="A36" s="28"/>
      <c r="B36" s="28"/>
      <c r="C36" s="28"/>
      <c r="D36" s="28"/>
      <c r="E36" s="28"/>
      <c r="F36" s="28"/>
      <c r="G36" s="28"/>
      <c r="H36" s="28"/>
      <c r="I36" s="28"/>
    </row>
    <row r="37" spans="1:9" x14ac:dyDescent="0.55000000000000004">
      <c r="A37" s="28"/>
      <c r="B37" s="28"/>
      <c r="C37" s="28"/>
      <c r="D37" s="28"/>
      <c r="E37" s="28"/>
      <c r="F37" s="28"/>
      <c r="G37" s="28"/>
      <c r="H37" s="28"/>
      <c r="I37" s="28"/>
    </row>
  </sheetData>
  <sheetProtection algorithmName="SHA-512" hashValue="PfDvXQe/pglt+O79CVgpBk+R3wetGP+Bx/nTINF3rRCTmb5dBIOEOA7hWLNnWWlKgOkmWjeMUtGTN0/s9qui3Q==" saltValue="LOHl5TRkRWU631SxEOSVrw==" spinCount="100000" sheet="1" scenarios="1" formatColumns="0" formatRows="0" insertColumns="0" insertRows="0" selectLockedCells="1" sort="0" autoFilter="0" pivotTables="0"/>
  <mergeCells count="3">
    <mergeCell ref="F11:H11"/>
    <mergeCell ref="G1:I4"/>
    <mergeCell ref="D6:D13"/>
  </mergeCells>
  <conditionalFormatting sqref="C6:D6 C7:C12">
    <cfRule type="containsText" dxfId="3" priority="9" operator="containsText" text="DA">
      <formula>NOT(ISERROR(SEARCH("DA",C6)))</formula>
    </cfRule>
    <cfRule type="containsText" dxfId="2" priority="10" operator="containsText" text="NU">
      <formula>NOT(ISERROR(SEARCH("NU",C6)))</formula>
    </cfRule>
  </conditionalFormatting>
  <conditionalFormatting sqref="C13:C14">
    <cfRule type="containsText" dxfId="1" priority="1" operator="containsText" text="DA">
      <formula>NOT(ISERROR(SEARCH("DA",C13)))</formula>
    </cfRule>
    <cfRule type="containsText" dxfId="0" priority="2" operator="containsText" text="NU">
      <formula>NOT(ISERROR(SEARCH("NU",C13)))</formula>
    </cfRule>
  </conditionalFormatting>
  <dataValidations count="1">
    <dataValidation type="list" allowBlank="1" showInputMessage="1" showErrorMessage="1" sqref="B11:B14">
      <formula1>$O$8:$O$9</formula1>
    </dataValidation>
  </dataValidations>
  <hyperlinks>
    <hyperlink ref="F15" r:id="rId1"/>
    <hyperlink ref="G15" r:id="rId2"/>
  </hyperlinks>
  <pageMargins left="0.7" right="0.7" top="0.75" bottom="0.75" header="0.3" footer="0.3"/>
  <pageSetup paperSize="9" orientation="portrait" horizontalDpi="0" verticalDpi="0" r:id="rId3"/>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Microintreprindere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Corina Carney</dc:creator>
  <cp:lastModifiedBy>Tes1</cp:lastModifiedBy>
  <dcterms:created xsi:type="dcterms:W3CDTF">2016-03-26T00:02:10Z</dcterms:created>
  <dcterms:modified xsi:type="dcterms:W3CDTF">2016-04-07T16:50:19Z</dcterms:modified>
</cp:coreProperties>
</file>